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leer - Tabelle 1" sheetId="1" r:id="rId1"/>
    <sheet name="Beispiel - Tabelle 1" sheetId="2" r:id="rId2"/>
  </sheets>
  <definedNames/>
  <calcPr fullCalcOnLoad="1"/>
</workbook>
</file>

<file path=xl/sharedStrings.xml><?xml version="1.0" encoding="utf-8"?>
<sst xmlns="http://schemas.openxmlformats.org/spreadsheetml/2006/main" count="128" uniqueCount="39">
  <si>
    <t>Pauschalierung oder Regelbesteuerung in Forstbetrieben</t>
  </si>
  <si>
    <t>auszufüllende Felder</t>
  </si>
  <si>
    <t>Steuersätze</t>
  </si>
  <si>
    <t>Entscheidungswert</t>
  </si>
  <si>
    <t>Stand: 05/2020</t>
  </si>
  <si>
    <t>Währung:</t>
  </si>
  <si>
    <t>A) Pauschalierung</t>
  </si>
  <si>
    <t>1.) Einnahmen</t>
  </si>
  <si>
    <t>Betrag inkl. USt.</t>
  </si>
  <si>
    <t>Netto ohne USt.</t>
  </si>
  <si>
    <t>Umsatzsteuer%</t>
  </si>
  <si>
    <t>USt.-Betrag</t>
  </si>
  <si>
    <t>Einnahmen aus Holzverkauf</t>
  </si>
  <si>
    <t>Einnahmen aus Nebennutzungen</t>
  </si>
  <si>
    <t>E aus Holzverkauf an Endverbraucher</t>
  </si>
  <si>
    <t>E aus NN und BH an Endverbraucher</t>
  </si>
  <si>
    <t>Betrieb behält USt., damit</t>
  </si>
  <si>
    <t>2.) Ausgaben</t>
  </si>
  <si>
    <t>Unternehmereinsatz</t>
  </si>
  <si>
    <t>gelegentl. Arbeiten von anderen pausch. Betrieben</t>
  </si>
  <si>
    <t>Pflanzeneinkauf</t>
  </si>
  <si>
    <t>Materialaufwand</t>
  </si>
  <si>
    <t>Kalkung/Jahr</t>
  </si>
  <si>
    <t>nicht geförderte Mwst.</t>
  </si>
  <si>
    <t>verschieden</t>
  </si>
  <si>
    <t>Forsteinrichtung/Jahr</t>
  </si>
  <si>
    <t>Betrieb "zahlt" (kann nicht geltend machen)</t>
  </si>
  <si>
    <t>SALDO Pauschalierung</t>
  </si>
  <si>
    <t>B) Regelbesteuerung</t>
  </si>
  <si>
    <t>USt.- /Vorsteuer- Gesamtbetrag:</t>
  </si>
  <si>
    <t>Netto-Verlust durch fixen Bruttopreis an EV:</t>
  </si>
  <si>
    <t>Betrieb vereinnahmt Ust. und führt ab, Saldo:</t>
  </si>
  <si>
    <t>Verwaltungsausgaben für zusätzliche Buchführung:</t>
  </si>
  <si>
    <t>Betrieb zahlt und macht Vorsteuer geltend, Saldo:</t>
  </si>
  <si>
    <t>SALDO Regelbesteuerung</t>
  </si>
  <si>
    <t>Mehreinnahme durch Optierung zur Regelbesteuerung:</t>
  </si>
  <si>
    <t>Annahmen:</t>
  </si>
  <si>
    <t>An Säger und Händler ist der Nettopreis festgelegt, da "durchlaufender Posten", an Endverbraucher (und pauschalierende LA-FoWi) der Bruttopreis, da USt. kassenwirksam.</t>
  </si>
  <si>
    <t>Stand: 1.1.2007</t>
  </si>
</sst>
</file>

<file path=xl/styles.xml><?xml version="1.0" encoding="utf-8"?>
<styleSheet xmlns="http://schemas.openxmlformats.org/spreadsheetml/2006/main">
  <numFmts count="1">
    <numFmt numFmtId="59" formatCode="\ * #,##0.00\ \ \ \ ;&quot;-&quot;* #,##0.00\ \ \ \ ;\ * &quot;-&quot;??\ \ \ \ "/>
  </numFmts>
  <fonts count="9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2"/>
      <color indexed="9"/>
      <name val="Arial Bold"/>
      <family val="0"/>
    </font>
    <font>
      <sz val="10"/>
      <color indexed="9"/>
      <name val="Arial Italic"/>
      <family val="0"/>
    </font>
    <font>
      <sz val="10"/>
      <color indexed="9"/>
      <name val="Arial Bold"/>
      <family val="0"/>
    </font>
    <font>
      <u val="single"/>
      <sz val="10"/>
      <color indexed="9"/>
      <name val="Arial"/>
      <family val="0"/>
    </font>
    <font>
      <sz val="10"/>
      <color indexed="9"/>
      <name val="Arial Bold Italic"/>
      <family val="0"/>
    </font>
    <font>
      <sz val="10"/>
      <color indexed="15"/>
      <name val="Arial Bold Italic"/>
      <family val="0"/>
    </font>
    <font>
      <sz val="10"/>
      <color indexed="1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9"/>
      </top>
      <bottom>
        <color indexed="9"/>
      </bottom>
    </border>
    <border>
      <left style="thin">
        <color indexed="12"/>
      </left>
      <right>
        <color indexed="9"/>
      </right>
      <top style="thin">
        <color indexed="12"/>
      </top>
      <bottom style="thin">
        <color indexed="12"/>
      </bottom>
    </border>
    <border>
      <left>
        <color indexed="9"/>
      </left>
      <right>
        <color indexed="9"/>
      </right>
      <top>
        <color indexed="9"/>
      </top>
      <bottom style="medium">
        <color indexed="9"/>
      </bottom>
    </border>
    <border>
      <left style="thin">
        <color indexed="12"/>
      </left>
      <right style="medium">
        <color indexed="9"/>
      </right>
      <top style="thin">
        <color indexed="12"/>
      </top>
      <bottom style="thin">
        <color indexed="1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medium">
        <color indexed="9"/>
      </top>
      <bottom style="thin">
        <color indexed="12"/>
      </bottom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9"/>
      </bottom>
    </border>
    <border>
      <left>
        <color indexed="9"/>
      </left>
      <right>
        <color indexed="9"/>
      </right>
      <top style="thin">
        <color indexed="12"/>
      </top>
      <bottom style="thin">
        <color indexed="12"/>
      </bottom>
    </border>
    <border>
      <left>
        <color indexed="9"/>
      </left>
      <right style="thin">
        <color indexed="12"/>
      </right>
      <top style="thin">
        <color indexed="12"/>
      </top>
      <bottom>
        <color indexed="9"/>
      </bottom>
    </border>
    <border>
      <left style="thin">
        <color indexed="12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n">
        <color indexed="12"/>
      </right>
      <top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9"/>
      </bottom>
    </border>
    <border>
      <left style="thin">
        <color indexed="12"/>
      </left>
      <right style="thin">
        <color indexed="12"/>
      </right>
      <top>
        <color indexed="9"/>
      </top>
      <bottom style="medium">
        <color indexed="9"/>
      </bottom>
    </border>
    <border>
      <left style="thin">
        <color indexed="12"/>
      </left>
      <right style="thin">
        <color indexed="12"/>
      </right>
      <top style="medium">
        <color indexed="9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right"/>
    </xf>
    <xf numFmtId="0" fontId="4" fillId="4" borderId="6" xfId="0" applyNumberFormat="1" applyFont="1" applyFill="1" applyBorder="1" applyAlignment="1">
      <alignment/>
    </xf>
    <xf numFmtId="0" fontId="3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right"/>
    </xf>
    <xf numFmtId="0" fontId="4" fillId="5" borderId="8" xfId="0" applyNumberFormat="1" applyFont="1" applyFill="1" applyBorder="1" applyAlignment="1">
      <alignment/>
    </xf>
    <xf numFmtId="0" fontId="3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/>
    </xf>
    <xf numFmtId="0" fontId="1" fillId="3" borderId="12" xfId="0" applyNumberFormat="1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/>
    </xf>
    <xf numFmtId="0" fontId="1" fillId="3" borderId="14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5" fillId="3" borderId="16" xfId="0" applyNumberFormat="1" applyFont="1" applyFill="1" applyBorder="1" applyAlignment="1">
      <alignment/>
    </xf>
    <xf numFmtId="0" fontId="5" fillId="3" borderId="1" xfId="0" applyNumberFormat="1" applyFont="1" applyFill="1" applyBorder="1" applyAlignment="1">
      <alignment/>
    </xf>
    <xf numFmtId="0" fontId="1" fillId="3" borderId="5" xfId="0" applyNumberFormat="1" applyFont="1" applyFill="1" applyBorder="1" applyAlignment="1">
      <alignment/>
    </xf>
    <xf numFmtId="59" fontId="1" fillId="4" borderId="0" xfId="0" applyNumberFormat="1" applyFont="1" applyFill="1" applyBorder="1" applyAlignment="1">
      <alignment/>
    </xf>
    <xf numFmtId="59" fontId="1" fillId="3" borderId="17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/>
    </xf>
    <xf numFmtId="59" fontId="1" fillId="3" borderId="2" xfId="0" applyNumberFormat="1" applyFont="1" applyFill="1" applyBorder="1" applyAlignment="1">
      <alignment/>
    </xf>
    <xf numFmtId="59" fontId="1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left"/>
    </xf>
    <xf numFmtId="59" fontId="4" fillId="3" borderId="3" xfId="0" applyNumberFormat="1" applyFont="1" applyFill="1" applyBorder="1" applyAlignment="1">
      <alignment/>
    </xf>
    <xf numFmtId="59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59" fontId="6" fillId="3" borderId="1" xfId="0" applyNumberFormat="1" applyFont="1" applyFill="1" applyBorder="1" applyAlignment="1">
      <alignment/>
    </xf>
    <xf numFmtId="59" fontId="5" fillId="3" borderId="16" xfId="0" applyNumberFormat="1" applyFont="1" applyFill="1" applyBorder="1" applyAlignment="1">
      <alignment/>
    </xf>
    <xf numFmtId="59" fontId="5" fillId="3" borderId="1" xfId="0" applyNumberFormat="1" applyFont="1" applyFill="1" applyBorder="1" applyAlignment="1">
      <alignment/>
    </xf>
    <xf numFmtId="59" fontId="1" fillId="3" borderId="18" xfId="0" applyNumberFormat="1" applyFont="1" applyFill="1" applyBorder="1" applyAlignment="1">
      <alignment/>
    </xf>
    <xf numFmtId="59" fontId="1" fillId="3" borderId="4" xfId="0" applyNumberFormat="1" applyFont="1" applyFill="1" applyBorder="1" applyAlignment="1">
      <alignment/>
    </xf>
    <xf numFmtId="0" fontId="1" fillId="3" borderId="19" xfId="0" applyNumberFormat="1" applyFont="1" applyFill="1" applyBorder="1" applyAlignment="1">
      <alignment/>
    </xf>
    <xf numFmtId="59" fontId="1" fillId="3" borderId="20" xfId="0" applyNumberFormat="1" applyFont="1" applyFill="1" applyBorder="1" applyAlignment="1">
      <alignment/>
    </xf>
    <xf numFmtId="59" fontId="1" fillId="3" borderId="3" xfId="0" applyNumberFormat="1" applyFont="1" applyFill="1" applyBorder="1" applyAlignment="1">
      <alignment/>
    </xf>
    <xf numFmtId="59" fontId="6" fillId="3" borderId="21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/>
    </xf>
    <xf numFmtId="59" fontId="7" fillId="3" borderId="8" xfId="0" applyNumberFormat="1" applyFont="1" applyFill="1" applyBorder="1" applyAlignment="1">
      <alignment horizontal="right"/>
    </xf>
    <xf numFmtId="0" fontId="1" fillId="3" borderId="9" xfId="0" applyNumberFormat="1" applyFont="1" applyFill="1" applyBorder="1" applyAlignment="1">
      <alignment/>
    </xf>
    <xf numFmtId="59" fontId="6" fillId="3" borderId="11" xfId="0" applyNumberFormat="1" applyFont="1" applyFill="1" applyBorder="1" applyAlignment="1">
      <alignment/>
    </xf>
    <xf numFmtId="59" fontId="3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/>
    </xf>
    <xf numFmtId="59" fontId="1" fillId="3" borderId="5" xfId="0" applyNumberFormat="1" applyFont="1" applyFill="1" applyBorder="1" applyAlignment="1">
      <alignment/>
    </xf>
    <xf numFmtId="59" fontId="3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left"/>
    </xf>
    <xf numFmtId="59" fontId="4" fillId="3" borderId="1" xfId="0" applyNumberFormat="1" applyFont="1" applyFill="1" applyBorder="1" applyAlignment="1">
      <alignment/>
    </xf>
    <xf numFmtId="59" fontId="1" fillId="3" borderId="16" xfId="0" applyNumberFormat="1" applyFont="1" applyFill="1" applyBorder="1" applyAlignment="1">
      <alignment/>
    </xf>
    <xf numFmtId="59" fontId="1" fillId="3" borderId="22" xfId="0" applyNumberFormat="1" applyFont="1" applyFill="1" applyBorder="1" applyAlignment="1">
      <alignment/>
    </xf>
    <xf numFmtId="59" fontId="1" fillId="3" borderId="7" xfId="0" applyNumberFormat="1" applyFont="1" applyFill="1" applyBorder="1" applyAlignment="1">
      <alignment/>
    </xf>
    <xf numFmtId="59" fontId="7" fillId="3" borderId="8" xfId="0" applyNumberFormat="1" applyFont="1" applyFill="1" applyBorder="1" applyAlignment="1">
      <alignment/>
    </xf>
    <xf numFmtId="0" fontId="1" fillId="3" borderId="23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59" fontId="6" fillId="5" borderId="8" xfId="0" applyNumberFormat="1" applyFont="1" applyFill="1" applyBorder="1" applyAlignment="1">
      <alignment/>
    </xf>
    <xf numFmtId="0" fontId="1" fillId="3" borderId="11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CC00"/>
      <rgbColor rgb="00FFFFFF"/>
      <rgbColor rgb="00C0C0C0"/>
      <rgbColor rgb="00FCF305"/>
      <rgbColor rgb="00CCFFCC"/>
      <rgbColor rgb="000000D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43</xdr:row>
      <xdr:rowOff>152400</xdr:rowOff>
    </xdr:from>
    <xdr:to>
      <xdr:col>1</xdr:col>
      <xdr:colOff>1019175</xdr:colOff>
      <xdr:row>45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09975" y="7258050"/>
          <a:ext cx="933450" cy="238125"/>
        </a:xfrm>
        <a:prstGeom prst="rightArrow">
          <a:avLst>
            <a:gd name="adj1" fmla="val 25000"/>
            <a:gd name="adj2" fmla="val -25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142875</xdr:rowOff>
    </xdr:from>
    <xdr:to>
      <xdr:col>3</xdr:col>
      <xdr:colOff>952500</xdr:colOff>
      <xdr:row>23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115050" y="3667125"/>
          <a:ext cx="866775" cy="276225"/>
        </a:xfrm>
        <a:prstGeom prst="rightArrow">
          <a:avLst>
            <a:gd name="adj1" fmla="val 25000"/>
            <a:gd name="adj2" fmla="val -25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43</xdr:row>
      <xdr:rowOff>152400</xdr:rowOff>
    </xdr:from>
    <xdr:to>
      <xdr:col>1</xdr:col>
      <xdr:colOff>1019175</xdr:colOff>
      <xdr:row>45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609975" y="7258050"/>
          <a:ext cx="933450" cy="238125"/>
        </a:xfrm>
        <a:prstGeom prst="rightArrow">
          <a:avLst>
            <a:gd name="adj1" fmla="val 25000"/>
            <a:gd name="adj2" fmla="val -25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85725</xdr:colOff>
      <xdr:row>21</xdr:row>
      <xdr:rowOff>142875</xdr:rowOff>
    </xdr:from>
    <xdr:to>
      <xdr:col>3</xdr:col>
      <xdr:colOff>952500</xdr:colOff>
      <xdr:row>23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115050" y="3667125"/>
          <a:ext cx="866775" cy="276225"/>
        </a:xfrm>
        <a:prstGeom prst="rightArrow">
          <a:avLst>
            <a:gd name="adj1" fmla="val 25000"/>
            <a:gd name="adj2" fmla="val -2500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7" style="1" customWidth="1"/>
    <col min="2" max="2" width="13.69921875" style="1" customWidth="1"/>
    <col min="3" max="4" width="12.59765625" style="1" customWidth="1"/>
    <col min="5" max="5" width="13.296875" style="1" customWidth="1"/>
    <col min="6" max="6" width="9.296875" style="1" customWidth="1"/>
    <col min="7" max="256" width="10.296875" style="1" customWidth="1"/>
  </cols>
  <sheetData>
    <row r="1" spans="1:6" ht="20.25" customHeight="1">
      <c r="A1" s="2" t="s">
        <v>0</v>
      </c>
      <c r="B1" s="3"/>
      <c r="C1" s="3"/>
      <c r="D1" s="3"/>
      <c r="E1" s="3"/>
      <c r="F1" s="5"/>
    </row>
    <row r="2" spans="1:6" ht="12.75" customHeight="1">
      <c r="A2" s="6"/>
      <c r="B2" s="7"/>
      <c r="C2" s="8"/>
      <c r="D2" s="6"/>
      <c r="E2" s="6"/>
      <c r="F2" s="4"/>
    </row>
    <row r="3" spans="1:6" ht="13.5" customHeight="1">
      <c r="A3" s="9" t="s">
        <v>1</v>
      </c>
      <c r="B3" s="10"/>
      <c r="C3" s="11"/>
      <c r="D3" s="4" t="s">
        <v>2</v>
      </c>
      <c r="E3" s="4"/>
      <c r="F3" s="4"/>
    </row>
    <row r="4" spans="1:6" ht="13.5" customHeight="1">
      <c r="A4" s="12" t="s">
        <v>3</v>
      </c>
      <c r="B4" s="13"/>
      <c r="C4" s="14"/>
      <c r="D4" s="15" t="s">
        <v>4</v>
      </c>
      <c r="E4" s="4"/>
      <c r="F4" s="4"/>
    </row>
    <row r="5" spans="1:6" ht="12.75" customHeight="1">
      <c r="A5" s="4"/>
      <c r="B5" s="16"/>
      <c r="C5" s="17" t="s">
        <v>5</v>
      </c>
      <c r="D5" s="18"/>
      <c r="E5" s="19"/>
      <c r="F5" s="4"/>
    </row>
    <row r="6" spans="1:6" ht="12.75" customHeight="1">
      <c r="A6" s="20" t="s">
        <v>6</v>
      </c>
      <c r="B6" s="21"/>
      <c r="C6" s="21"/>
      <c r="D6" s="22"/>
      <c r="E6" s="21"/>
      <c r="F6" s="4"/>
    </row>
    <row r="7" spans="1:6" ht="12.75" customHeight="1">
      <c r="A7" s="23" t="s">
        <v>7</v>
      </c>
      <c r="B7" s="24" t="s">
        <v>8</v>
      </c>
      <c r="C7" s="25" t="s">
        <v>9</v>
      </c>
      <c r="D7" s="24" t="s">
        <v>10</v>
      </c>
      <c r="E7" s="25" t="s">
        <v>11</v>
      </c>
      <c r="F7" s="4"/>
    </row>
    <row r="8" spans="1:6" ht="13.5" customHeight="1">
      <c r="A8" s="26" t="s">
        <v>12</v>
      </c>
      <c r="B8" s="27"/>
      <c r="C8" s="28">
        <f>B8/(1+(D8/100))</f>
        <v>0</v>
      </c>
      <c r="D8" s="29">
        <v>5.5</v>
      </c>
      <c r="E8" s="30">
        <f>C8*(D8/100)</f>
        <v>0</v>
      </c>
      <c r="F8" s="4"/>
    </row>
    <row r="9" spans="1:6" ht="12.75" customHeight="1">
      <c r="A9" s="26" t="s">
        <v>13</v>
      </c>
      <c r="B9" s="27"/>
      <c r="C9" s="28">
        <f>B9/(1+(D9/100))</f>
        <v>0</v>
      </c>
      <c r="D9" s="29">
        <v>5.5</v>
      </c>
      <c r="E9" s="30">
        <f>C9*(D9/100)</f>
        <v>0</v>
      </c>
      <c r="F9" s="4"/>
    </row>
    <row r="10" spans="1:6" ht="12.75" customHeight="1">
      <c r="A10" s="26" t="s">
        <v>14</v>
      </c>
      <c r="B10" s="27"/>
      <c r="C10" s="30">
        <f>B10/(1+(D10/100))</f>
        <v>0</v>
      </c>
      <c r="D10" s="6">
        <f>D8</f>
        <v>5.5</v>
      </c>
      <c r="E10" s="31">
        <f>C10*(D10/100)</f>
        <v>0</v>
      </c>
      <c r="F10" s="4"/>
    </row>
    <row r="11" spans="1:6" ht="12.75" customHeight="1">
      <c r="A11" s="26" t="s">
        <v>15</v>
      </c>
      <c r="B11" s="27"/>
      <c r="C11" s="30">
        <f>B11/(1+(D11/100))</f>
        <v>0</v>
      </c>
      <c r="D11" s="4">
        <f>D9</f>
        <v>5.5</v>
      </c>
      <c r="E11" s="31">
        <f>C11*(D11/100)</f>
        <v>0</v>
      </c>
      <c r="F11" s="4"/>
    </row>
    <row r="12" spans="1:6" ht="12.75" customHeight="1">
      <c r="A12" s="32" t="s">
        <v>16</v>
      </c>
      <c r="B12" s="33"/>
      <c r="C12" s="31"/>
      <c r="D12" s="4"/>
      <c r="E12" s="34">
        <f>SUM(E8:E11)</f>
        <v>0</v>
      </c>
      <c r="F12" s="4"/>
    </row>
    <row r="13" spans="1:6" ht="12.75" customHeight="1">
      <c r="A13" s="35"/>
      <c r="B13" s="31"/>
      <c r="C13" s="31"/>
      <c r="D13" s="4"/>
      <c r="E13" s="36"/>
      <c r="F13" s="4"/>
    </row>
    <row r="14" spans="1:6" ht="12.75" customHeight="1">
      <c r="A14" s="23" t="s">
        <v>17</v>
      </c>
      <c r="B14" s="37" t="s">
        <v>8</v>
      </c>
      <c r="C14" s="25" t="s">
        <v>9</v>
      </c>
      <c r="D14" s="24" t="s">
        <v>10</v>
      </c>
      <c r="E14" s="38" t="s">
        <v>11</v>
      </c>
      <c r="F14" s="4"/>
    </row>
    <row r="15" spans="1:6" ht="12.75" customHeight="1">
      <c r="A15" s="26" t="s">
        <v>18</v>
      </c>
      <c r="B15" s="27"/>
      <c r="C15" s="28">
        <f>B15/(1+(D15/100))</f>
        <v>0</v>
      </c>
      <c r="D15" s="29">
        <v>19</v>
      </c>
      <c r="E15" s="30">
        <f>C15*(D15/100)</f>
        <v>0</v>
      </c>
      <c r="F15" s="4"/>
    </row>
    <row r="16" spans="1:6" ht="12.75" customHeight="1">
      <c r="A16" s="26" t="s">
        <v>19</v>
      </c>
      <c r="B16" s="27"/>
      <c r="C16" s="28">
        <f>B16/(1+(D16/100))</f>
        <v>0</v>
      </c>
      <c r="D16" s="29">
        <v>10.7</v>
      </c>
      <c r="E16" s="30">
        <f>C16*(D16/100)</f>
        <v>0</v>
      </c>
      <c r="F16" s="4"/>
    </row>
    <row r="17" spans="1:6" ht="12.75" customHeight="1">
      <c r="A17" s="26" t="s">
        <v>20</v>
      </c>
      <c r="B17" s="27"/>
      <c r="C17" s="28">
        <f>B17/(1+(D17/100))</f>
        <v>0</v>
      </c>
      <c r="D17" s="29">
        <v>7</v>
      </c>
      <c r="E17" s="30">
        <f>C17*(D17/100)</f>
        <v>0</v>
      </c>
      <c r="F17" s="4"/>
    </row>
    <row r="18" spans="1:6" ht="12.75" customHeight="1">
      <c r="A18" s="26" t="s">
        <v>21</v>
      </c>
      <c r="B18" s="27"/>
      <c r="C18" s="28">
        <f>B18/(1+(D18/100))</f>
        <v>0</v>
      </c>
      <c r="D18" s="29">
        <v>19</v>
      </c>
      <c r="E18" s="30">
        <f>C18*(D18/100)</f>
        <v>0</v>
      </c>
      <c r="F18" s="4"/>
    </row>
    <row r="19" spans="1:6" ht="12.75" customHeight="1">
      <c r="A19" s="26" t="s">
        <v>22</v>
      </c>
      <c r="B19" s="27"/>
      <c r="C19" s="28">
        <f>B19/(1+(D19/100))</f>
        <v>0</v>
      </c>
      <c r="D19" s="29">
        <v>19</v>
      </c>
      <c r="E19" s="39">
        <f>C19*(D19/100)</f>
        <v>0</v>
      </c>
      <c r="F19" s="4"/>
    </row>
    <row r="20" spans="1:6" ht="12.75" customHeight="1">
      <c r="A20" s="4" t="s">
        <v>23</v>
      </c>
      <c r="B20" s="40"/>
      <c r="C20" s="31"/>
      <c r="D20" s="41" t="s">
        <v>24</v>
      </c>
      <c r="E20" s="27"/>
      <c r="F20" s="5"/>
    </row>
    <row r="21" spans="1:6" ht="12.75" customHeight="1">
      <c r="A21" s="26" t="s">
        <v>25</v>
      </c>
      <c r="B21" s="27"/>
      <c r="C21" s="28">
        <f>B21/(1+(D21/100))</f>
        <v>0</v>
      </c>
      <c r="D21" s="29">
        <v>19</v>
      </c>
      <c r="E21" s="42">
        <f>C21*(D21/100)</f>
        <v>0</v>
      </c>
      <c r="F21" s="4"/>
    </row>
    <row r="22" spans="1:6" ht="13.5" customHeight="1">
      <c r="A22" s="32" t="s">
        <v>26</v>
      </c>
      <c r="B22" s="43"/>
      <c r="C22" s="31"/>
      <c r="D22" s="6"/>
      <c r="E22" s="44">
        <f>SUM(E15:E21)*(-1)</f>
        <v>0</v>
      </c>
      <c r="F22" s="4"/>
    </row>
    <row r="23" spans="1:6" ht="13.5" customHeight="1">
      <c r="A23" s="35" t="s">
        <v>27</v>
      </c>
      <c r="B23" s="31"/>
      <c r="C23" s="31"/>
      <c r="D23" s="45"/>
      <c r="E23" s="46">
        <f>E22+E12</f>
        <v>0</v>
      </c>
      <c r="F23" s="47"/>
    </row>
    <row r="24" spans="1:6" ht="12.75" customHeight="1">
      <c r="A24" s="35"/>
      <c r="B24" s="31"/>
      <c r="C24" s="31"/>
      <c r="D24" s="4"/>
      <c r="E24" s="48"/>
      <c r="F24" s="4"/>
    </row>
    <row r="25" spans="1:6" ht="12.75" customHeight="1">
      <c r="A25" s="20" t="s">
        <v>28</v>
      </c>
      <c r="B25" s="49"/>
      <c r="C25" s="49"/>
      <c r="D25" s="4"/>
      <c r="E25" s="49"/>
      <c r="F25" s="4"/>
    </row>
    <row r="26" spans="1:6" ht="12.75" customHeight="1">
      <c r="A26" s="23" t="s">
        <v>7</v>
      </c>
      <c r="B26" s="38" t="s">
        <v>8</v>
      </c>
      <c r="C26" s="25" t="s">
        <v>9</v>
      </c>
      <c r="D26" s="24" t="s">
        <v>10</v>
      </c>
      <c r="E26" s="38" t="s">
        <v>11</v>
      </c>
      <c r="F26" s="50"/>
    </row>
    <row r="27" spans="1:6" ht="12.75" customHeight="1">
      <c r="A27" s="4" t="s">
        <v>12</v>
      </c>
      <c r="B27" s="31">
        <f>C27*(1+(D27/100))</f>
        <v>0</v>
      </c>
      <c r="C27" s="51">
        <f>C8</f>
        <v>0</v>
      </c>
      <c r="D27" s="29">
        <v>19</v>
      </c>
      <c r="E27" s="30">
        <f>C27*(D27/100)</f>
        <v>0</v>
      </c>
      <c r="F27" s="4"/>
    </row>
    <row r="28" spans="1:6" ht="12.75" customHeight="1">
      <c r="A28" s="4" t="s">
        <v>13</v>
      </c>
      <c r="B28" s="31">
        <f>C28*(1+(D28/100))</f>
        <v>0</v>
      </c>
      <c r="C28" s="51">
        <f>C9</f>
        <v>0</v>
      </c>
      <c r="D28" s="29">
        <v>7</v>
      </c>
      <c r="E28" s="30">
        <f>C28*(D28/100)</f>
        <v>0</v>
      </c>
      <c r="F28" s="4"/>
    </row>
    <row r="29" spans="1:6" ht="12.75" customHeight="1">
      <c r="A29" s="4" t="s">
        <v>14</v>
      </c>
      <c r="B29" s="31">
        <f>B10</f>
        <v>0</v>
      </c>
      <c r="C29" s="31">
        <f>B29/(1+(D29/100))</f>
        <v>0</v>
      </c>
      <c r="D29" s="6">
        <f>D27</f>
        <v>19</v>
      </c>
      <c r="E29" s="31">
        <f>C29*(D29/100)</f>
        <v>0</v>
      </c>
      <c r="F29" s="4"/>
    </row>
    <row r="30" spans="1:6" ht="12.75" customHeight="1">
      <c r="A30" s="4" t="s">
        <v>15</v>
      </c>
      <c r="B30" s="31">
        <f>B11</f>
        <v>0</v>
      </c>
      <c r="C30" s="31">
        <f>B30/(1+(D30/100))</f>
        <v>0</v>
      </c>
      <c r="D30" s="4">
        <f>D28</f>
        <v>7</v>
      </c>
      <c r="E30" s="31">
        <f>C30*(D30/100)</f>
        <v>0</v>
      </c>
      <c r="F30" s="4"/>
    </row>
    <row r="31" spans="1:6" ht="12.75" customHeight="1">
      <c r="A31" s="23" t="s">
        <v>29</v>
      </c>
      <c r="B31" s="31"/>
      <c r="C31" s="31"/>
      <c r="D31" s="4"/>
      <c r="E31" s="52">
        <f>SUM(E27:E30)</f>
        <v>0</v>
      </c>
      <c r="F31" s="4"/>
    </row>
    <row r="32" spans="1:6" ht="12.75" customHeight="1">
      <c r="A32" s="23" t="s">
        <v>30</v>
      </c>
      <c r="B32" s="31"/>
      <c r="C32" s="52">
        <f>(C30+C29)-(C10+C11)</f>
        <v>0</v>
      </c>
      <c r="D32" s="4"/>
      <c r="E32" s="36"/>
      <c r="F32" s="4"/>
    </row>
    <row r="33" spans="1:6" ht="12.75" customHeight="1">
      <c r="A33" s="32" t="s">
        <v>31</v>
      </c>
      <c r="B33" s="31"/>
      <c r="C33" s="31"/>
      <c r="D33" s="4"/>
      <c r="E33" s="53">
        <v>0</v>
      </c>
      <c r="F33" s="4"/>
    </row>
    <row r="34" spans="1:6" ht="12.75" customHeight="1">
      <c r="A34" s="35"/>
      <c r="B34" s="31"/>
      <c r="C34" s="31"/>
      <c r="D34" s="4"/>
      <c r="E34" s="54"/>
      <c r="F34" s="4"/>
    </row>
    <row r="35" spans="1:6" ht="12.75" customHeight="1">
      <c r="A35" s="23" t="s">
        <v>17</v>
      </c>
      <c r="B35" s="38" t="s">
        <v>8</v>
      </c>
      <c r="C35" s="25" t="s">
        <v>9</v>
      </c>
      <c r="D35" s="25" t="s">
        <v>10</v>
      </c>
      <c r="E35" s="38" t="s">
        <v>11</v>
      </c>
      <c r="F35" s="4"/>
    </row>
    <row r="36" spans="1:6" ht="12.75" customHeight="1">
      <c r="A36" s="4" t="s">
        <v>18</v>
      </c>
      <c r="B36" s="31">
        <f>C36*(1+(D36/100))</f>
        <v>0</v>
      </c>
      <c r="C36" s="31">
        <f>C15</f>
        <v>0</v>
      </c>
      <c r="D36" s="4">
        <f>D15</f>
        <v>19</v>
      </c>
      <c r="E36" s="31">
        <f>C36*(D36/100)</f>
        <v>0</v>
      </c>
      <c r="F36" s="4"/>
    </row>
    <row r="37" spans="1:6" ht="12.75" customHeight="1">
      <c r="A37" s="4" t="s">
        <v>19</v>
      </c>
      <c r="B37" s="31">
        <f>C37*(1+(D37/100))</f>
        <v>0</v>
      </c>
      <c r="C37" s="31">
        <f>C16</f>
        <v>0</v>
      </c>
      <c r="D37" s="4">
        <f>D16</f>
        <v>10.7</v>
      </c>
      <c r="E37" s="31">
        <f>C37*(D37/100)</f>
        <v>0</v>
      </c>
      <c r="F37" s="4"/>
    </row>
    <row r="38" spans="1:6" ht="12.75" customHeight="1">
      <c r="A38" s="4" t="s">
        <v>20</v>
      </c>
      <c r="B38" s="31">
        <f>C38*(1+(D38/100))</f>
        <v>0</v>
      </c>
      <c r="C38" s="31">
        <f>C17</f>
        <v>0</v>
      </c>
      <c r="D38" s="4">
        <f>D17</f>
        <v>7</v>
      </c>
      <c r="E38" s="31">
        <f>C38*(D38/100)</f>
        <v>0</v>
      </c>
      <c r="F38" s="4"/>
    </row>
    <row r="39" spans="1:6" ht="12.75" customHeight="1">
      <c r="A39" s="4" t="s">
        <v>21</v>
      </c>
      <c r="B39" s="31">
        <f>C39*(1+(D39/100))</f>
        <v>0</v>
      </c>
      <c r="C39" s="31">
        <f>C18</f>
        <v>0</v>
      </c>
      <c r="D39" s="4">
        <f>D18</f>
        <v>19</v>
      </c>
      <c r="E39" s="31">
        <f>C39*(D39/100)</f>
        <v>0</v>
      </c>
      <c r="F39" s="4"/>
    </row>
    <row r="40" spans="1:6" ht="12.75" customHeight="1">
      <c r="A40" s="4" t="s">
        <v>22</v>
      </c>
      <c r="B40" s="31">
        <f>C40*(1+(D40/100))</f>
        <v>0</v>
      </c>
      <c r="C40" s="31">
        <f>C19</f>
        <v>0</v>
      </c>
      <c r="D40" s="4">
        <f>D19</f>
        <v>19</v>
      </c>
      <c r="E40" s="31">
        <f>C40*(D40/100)</f>
        <v>0</v>
      </c>
      <c r="F40" s="4"/>
    </row>
    <row r="41" spans="1:6" ht="12.75" customHeight="1">
      <c r="A41" s="4" t="s">
        <v>23</v>
      </c>
      <c r="B41" s="31"/>
      <c r="C41" s="31"/>
      <c r="D41" s="4" t="s">
        <v>24</v>
      </c>
      <c r="E41" s="31">
        <f>E20</f>
        <v>0</v>
      </c>
      <c r="F41" s="4"/>
    </row>
    <row r="42" spans="1:6" ht="12.75" customHeight="1">
      <c r="A42" s="4" t="s">
        <v>25</v>
      </c>
      <c r="B42" s="31">
        <f>C42*(1+(D42/100))</f>
        <v>0</v>
      </c>
      <c r="C42" s="55">
        <f>C21</f>
        <v>0</v>
      </c>
      <c r="D42" s="4">
        <f>D21</f>
        <v>19</v>
      </c>
      <c r="E42" s="31">
        <f>C42*(D42/100)</f>
        <v>0</v>
      </c>
      <c r="F42" s="4"/>
    </row>
    <row r="43" spans="1:6" ht="12.75" customHeight="1">
      <c r="A43" s="4" t="s">
        <v>32</v>
      </c>
      <c r="B43" s="51"/>
      <c r="C43" s="27"/>
      <c r="D43" s="5"/>
      <c r="E43" s="31"/>
      <c r="F43" s="4"/>
    </row>
    <row r="44" spans="1:6" ht="13.5" customHeight="1">
      <c r="A44" s="32" t="s">
        <v>33</v>
      </c>
      <c r="B44" s="31"/>
      <c r="C44" s="56"/>
      <c r="D44" s="4"/>
      <c r="E44" s="53">
        <v>0</v>
      </c>
      <c r="F44" s="4"/>
    </row>
    <row r="45" spans="1:6" ht="13.5" customHeight="1">
      <c r="A45" s="35" t="s">
        <v>34</v>
      </c>
      <c r="B45" s="57"/>
      <c r="C45" s="58">
        <f>C32-C43</f>
        <v>0</v>
      </c>
      <c r="D45" s="47"/>
      <c r="E45" s="54"/>
      <c r="F45" s="4"/>
    </row>
    <row r="46" spans="1:6" ht="13.5" customHeight="1">
      <c r="A46" s="4"/>
      <c r="B46" s="4"/>
      <c r="C46" s="59"/>
      <c r="D46" s="4"/>
      <c r="E46" s="31"/>
      <c r="F46" s="4"/>
    </row>
    <row r="47" spans="1:6" ht="13.5" customHeight="1">
      <c r="A47" s="60" t="s">
        <v>35</v>
      </c>
      <c r="B47" s="45"/>
      <c r="C47" s="61">
        <f>C45-E23</f>
        <v>0</v>
      </c>
      <c r="D47" s="47"/>
      <c r="E47" s="31"/>
      <c r="F47" s="4"/>
    </row>
    <row r="48" spans="1:6" ht="12.75" customHeight="1">
      <c r="A48" s="4"/>
      <c r="B48" s="4"/>
      <c r="C48" s="62"/>
      <c r="D48" s="4"/>
      <c r="E48" s="4"/>
      <c r="F48" s="4"/>
    </row>
    <row r="49" spans="1:6" ht="45.75" customHeight="1">
      <c r="A49" s="63" t="s">
        <v>36</v>
      </c>
      <c r="B49" s="64" t="s">
        <v>37</v>
      </c>
      <c r="C49" s="64"/>
      <c r="D49" s="64"/>
      <c r="E49" s="64"/>
      <c r="F49" s="65"/>
    </row>
  </sheetData>
  <mergeCells count="1">
    <mergeCell ref="B49:E49"/>
  </mergeCells>
  <printOptions/>
  <pageMargins left="0.75" right="0.75" top="1" bottom="1" header="0.4921259880065918" footer="0.4921259880065918"/>
  <pageSetup firstPageNumber="1" useFirstPageNumber="1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37" style="66" customWidth="1"/>
    <col min="2" max="2" width="13.69921875" style="66" customWidth="1"/>
    <col min="3" max="4" width="12.59765625" style="66" customWidth="1"/>
    <col min="5" max="5" width="13.296875" style="66" customWidth="1"/>
    <col min="6" max="6" width="9.296875" style="66" customWidth="1"/>
    <col min="7" max="256" width="10.296875" style="66" customWidth="1"/>
  </cols>
  <sheetData>
    <row r="1" spans="1:6" ht="20.25" customHeight="1">
      <c r="A1" s="2" t="s">
        <v>0</v>
      </c>
      <c r="B1" s="3"/>
      <c r="C1" s="3"/>
      <c r="D1" s="3"/>
      <c r="E1" s="3"/>
      <c r="F1" s="5"/>
    </row>
    <row r="2" spans="1:6" ht="12.75" customHeight="1">
      <c r="A2" s="6"/>
      <c r="B2" s="7"/>
      <c r="C2" s="8"/>
      <c r="D2" s="6"/>
      <c r="E2" s="6"/>
      <c r="F2" s="4"/>
    </row>
    <row r="3" spans="1:6" ht="13.5" customHeight="1">
      <c r="A3" s="9" t="s">
        <v>1</v>
      </c>
      <c r="B3" s="10"/>
      <c r="C3" s="11"/>
      <c r="D3" s="4" t="s">
        <v>2</v>
      </c>
      <c r="E3" s="4"/>
      <c r="F3" s="4"/>
    </row>
    <row r="4" spans="1:6" ht="13.5" customHeight="1">
      <c r="A4" s="12" t="s">
        <v>3</v>
      </c>
      <c r="B4" s="13"/>
      <c r="C4" s="14"/>
      <c r="D4" s="15" t="s">
        <v>38</v>
      </c>
      <c r="E4" s="4"/>
      <c r="F4" s="4"/>
    </row>
    <row r="5" spans="1:6" ht="12.75" customHeight="1">
      <c r="A5" s="4"/>
      <c r="B5" s="16"/>
      <c r="C5" s="17" t="s">
        <v>5</v>
      </c>
      <c r="D5" s="18"/>
      <c r="E5" s="19"/>
      <c r="F5" s="4"/>
    </row>
    <row r="6" spans="1:6" ht="12.75" customHeight="1">
      <c r="A6" s="20" t="s">
        <v>6</v>
      </c>
      <c r="B6" s="21"/>
      <c r="C6" s="21"/>
      <c r="D6" s="22"/>
      <c r="E6" s="21"/>
      <c r="F6" s="4"/>
    </row>
    <row r="7" spans="1:6" ht="12.75" customHeight="1">
      <c r="A7" s="23" t="s">
        <v>7</v>
      </c>
      <c r="B7" s="24" t="s">
        <v>8</v>
      </c>
      <c r="C7" s="25" t="s">
        <v>9</v>
      </c>
      <c r="D7" s="24" t="s">
        <v>10</v>
      </c>
      <c r="E7" s="25" t="s">
        <v>11</v>
      </c>
      <c r="F7" s="4"/>
    </row>
    <row r="8" spans="1:6" ht="13.5" customHeight="1">
      <c r="A8" s="26" t="s">
        <v>12</v>
      </c>
      <c r="B8" s="27">
        <v>956300</v>
      </c>
      <c r="C8" s="28">
        <f>B8/(1+(D8/100))</f>
        <v>906445.4976303318</v>
      </c>
      <c r="D8" s="29">
        <v>5.5</v>
      </c>
      <c r="E8" s="30">
        <f>C8*(D8/100)</f>
        <v>49854.50236966825</v>
      </c>
      <c r="F8" s="4"/>
    </row>
    <row r="9" spans="1:6" ht="12.75" customHeight="1">
      <c r="A9" s="26" t="s">
        <v>13</v>
      </c>
      <c r="B9" s="27">
        <v>9800</v>
      </c>
      <c r="C9" s="28">
        <f>B9/(1+(D9/100))</f>
        <v>9289.099526066351</v>
      </c>
      <c r="D9" s="29">
        <v>5.5</v>
      </c>
      <c r="E9" s="30">
        <f>C9*(D9/100)</f>
        <v>510.9004739336493</v>
      </c>
      <c r="F9" s="4"/>
    </row>
    <row r="10" spans="1:6" ht="12.75" customHeight="1">
      <c r="A10" s="26" t="s">
        <v>14</v>
      </c>
      <c r="B10" s="27">
        <v>100</v>
      </c>
      <c r="C10" s="30">
        <f>B10/(1+(D10/100))</f>
        <v>94.7867298578199</v>
      </c>
      <c r="D10" s="6">
        <f>D8</f>
        <v>5.5</v>
      </c>
      <c r="E10" s="31">
        <f>C10*(D10/100)</f>
        <v>5.213270142180095</v>
      </c>
      <c r="F10" s="4"/>
    </row>
    <row r="11" spans="1:6" ht="12.75" customHeight="1">
      <c r="A11" s="26" t="s">
        <v>15</v>
      </c>
      <c r="B11" s="27">
        <v>100</v>
      </c>
      <c r="C11" s="30">
        <f>B11/(1+(D11/100))</f>
        <v>94.7867298578199</v>
      </c>
      <c r="D11" s="4">
        <f>D9</f>
        <v>5.5</v>
      </c>
      <c r="E11" s="31">
        <f>C11*(D11/100)</f>
        <v>5.213270142180095</v>
      </c>
      <c r="F11" s="4"/>
    </row>
    <row r="12" spans="1:6" ht="12.75" customHeight="1">
      <c r="A12" s="32" t="s">
        <v>16</v>
      </c>
      <c r="B12" s="33"/>
      <c r="C12" s="31"/>
      <c r="D12" s="4"/>
      <c r="E12" s="34">
        <f>SUM(E8:E11)</f>
        <v>50375.82938388626</v>
      </c>
      <c r="F12" s="4"/>
    </row>
    <row r="13" spans="1:6" ht="12.75" customHeight="1">
      <c r="A13" s="35"/>
      <c r="B13" s="31"/>
      <c r="C13" s="31"/>
      <c r="D13" s="4"/>
      <c r="E13" s="36"/>
      <c r="F13" s="4"/>
    </row>
    <row r="14" spans="1:6" ht="12.75" customHeight="1">
      <c r="A14" s="23" t="s">
        <v>17</v>
      </c>
      <c r="B14" s="37" t="s">
        <v>8</v>
      </c>
      <c r="C14" s="25" t="s">
        <v>9</v>
      </c>
      <c r="D14" s="24" t="s">
        <v>10</v>
      </c>
      <c r="E14" s="38" t="s">
        <v>11</v>
      </c>
      <c r="F14" s="4"/>
    </row>
    <row r="15" spans="1:6" ht="12.75" customHeight="1">
      <c r="A15" s="26" t="s">
        <v>18</v>
      </c>
      <c r="B15" s="27">
        <v>484000</v>
      </c>
      <c r="C15" s="28">
        <f>B15/(1+(D15/100))</f>
        <v>406722.6890756303</v>
      </c>
      <c r="D15" s="29">
        <v>19</v>
      </c>
      <c r="E15" s="30">
        <f>C15*(D15/100)</f>
        <v>77277.31092436975</v>
      </c>
      <c r="F15" s="4"/>
    </row>
    <row r="16" spans="1:6" ht="12.75" customHeight="1">
      <c r="A16" s="26" t="s">
        <v>19</v>
      </c>
      <c r="B16" s="27">
        <v>100</v>
      </c>
      <c r="C16" s="28">
        <f>B16/(1+(D16/100))</f>
        <v>90.3342366757001</v>
      </c>
      <c r="D16" s="29">
        <v>10.7</v>
      </c>
      <c r="E16" s="30">
        <f>C16*(D16/100)</f>
        <v>9.66576332429991</v>
      </c>
      <c r="F16" s="4"/>
    </row>
    <row r="17" spans="1:6" ht="12.75" customHeight="1">
      <c r="A17" s="26" t="s">
        <v>20</v>
      </c>
      <c r="B17" s="27">
        <v>100</v>
      </c>
      <c r="C17" s="28">
        <f>B17/(1+(D17/100))</f>
        <v>93.45794392523364</v>
      </c>
      <c r="D17" s="29">
        <v>7</v>
      </c>
      <c r="E17" s="30">
        <f>C17*(D17/100)</f>
        <v>6.542056074766355</v>
      </c>
      <c r="F17" s="4"/>
    </row>
    <row r="18" spans="1:6" ht="12.75" customHeight="1">
      <c r="A18" s="26" t="s">
        <v>21</v>
      </c>
      <c r="B18" s="27">
        <v>89500</v>
      </c>
      <c r="C18" s="28">
        <f>B18/(1+(D18/100))</f>
        <v>75210.08403361344</v>
      </c>
      <c r="D18" s="29">
        <v>19</v>
      </c>
      <c r="E18" s="30">
        <f>C18*(D18/100)</f>
        <v>14289.915966386554</v>
      </c>
      <c r="F18" s="4"/>
    </row>
    <row r="19" spans="1:6" ht="12.75" customHeight="1">
      <c r="A19" s="26" t="s">
        <v>22</v>
      </c>
      <c r="B19" s="27"/>
      <c r="C19" s="28">
        <f>B19/(1+(D19/100))</f>
        <v>0</v>
      </c>
      <c r="D19" s="29">
        <v>19</v>
      </c>
      <c r="E19" s="39">
        <f>C19*(D19/100)</f>
        <v>0</v>
      </c>
      <c r="F19" s="4"/>
    </row>
    <row r="20" spans="1:6" ht="12.75" customHeight="1">
      <c r="A20" s="4" t="s">
        <v>23</v>
      </c>
      <c r="B20" s="40"/>
      <c r="C20" s="31"/>
      <c r="D20" s="41" t="s">
        <v>24</v>
      </c>
      <c r="E20" s="27">
        <v>1000</v>
      </c>
      <c r="F20" s="5"/>
    </row>
    <row r="21" spans="1:6" ht="12.75" customHeight="1">
      <c r="A21" s="26" t="s">
        <v>25</v>
      </c>
      <c r="B21" s="27">
        <v>1000</v>
      </c>
      <c r="C21" s="28">
        <f>B21/(1+(D21/100))</f>
        <v>840.3361344537816</v>
      </c>
      <c r="D21" s="29">
        <v>19</v>
      </c>
      <c r="E21" s="42">
        <f>C21*(D21/100)</f>
        <v>159.66386554621852</v>
      </c>
      <c r="F21" s="4"/>
    </row>
    <row r="22" spans="1:6" ht="13.5" customHeight="1">
      <c r="A22" s="32" t="s">
        <v>26</v>
      </c>
      <c r="B22" s="43"/>
      <c r="C22" s="31"/>
      <c r="D22" s="6"/>
      <c r="E22" s="44">
        <f>SUM(E15:E21)*(-1)</f>
        <v>-92743.0985757016</v>
      </c>
      <c r="F22" s="4"/>
    </row>
    <row r="23" spans="1:6" ht="13.5" customHeight="1">
      <c r="A23" s="35" t="s">
        <v>27</v>
      </c>
      <c r="B23" s="31"/>
      <c r="C23" s="31"/>
      <c r="D23" s="45"/>
      <c r="E23" s="46">
        <f>E22+E12</f>
        <v>-42367.26919181534</v>
      </c>
      <c r="F23" s="47"/>
    </row>
    <row r="24" spans="1:6" ht="12.75" customHeight="1">
      <c r="A24" s="35"/>
      <c r="B24" s="31"/>
      <c r="C24" s="31"/>
      <c r="D24" s="4"/>
      <c r="E24" s="48"/>
      <c r="F24" s="4"/>
    </row>
    <row r="25" spans="1:6" ht="12.75" customHeight="1">
      <c r="A25" s="20" t="s">
        <v>28</v>
      </c>
      <c r="B25" s="49"/>
      <c r="C25" s="49"/>
      <c r="D25" s="4"/>
      <c r="E25" s="49"/>
      <c r="F25" s="4"/>
    </row>
    <row r="26" spans="1:6" ht="12.75" customHeight="1">
      <c r="A26" s="23" t="s">
        <v>7</v>
      </c>
      <c r="B26" s="38" t="s">
        <v>8</v>
      </c>
      <c r="C26" s="25" t="s">
        <v>9</v>
      </c>
      <c r="D26" s="24" t="s">
        <v>10</v>
      </c>
      <c r="E26" s="38" t="s">
        <v>11</v>
      </c>
      <c r="F26" s="50"/>
    </row>
    <row r="27" spans="1:6" ht="12.75" customHeight="1">
      <c r="A27" s="4" t="s">
        <v>12</v>
      </c>
      <c r="B27" s="31">
        <f>C27*(1+(D27/100))</f>
        <v>1078670.1421800947</v>
      </c>
      <c r="C27" s="51">
        <f>C8</f>
        <v>906445.4976303318</v>
      </c>
      <c r="D27" s="29">
        <v>19</v>
      </c>
      <c r="E27" s="30">
        <f>C27*(D27/100)</f>
        <v>172224.64454976303</v>
      </c>
      <c r="F27" s="4"/>
    </row>
    <row r="28" spans="1:6" ht="12.75" customHeight="1">
      <c r="A28" s="4" t="s">
        <v>13</v>
      </c>
      <c r="B28" s="31">
        <f>C28*(1+(D28/100))</f>
        <v>9939.336492890996</v>
      </c>
      <c r="C28" s="51">
        <f>C9</f>
        <v>9289.099526066351</v>
      </c>
      <c r="D28" s="29">
        <v>7</v>
      </c>
      <c r="E28" s="30">
        <f>C28*(D28/100)</f>
        <v>650.2369668246447</v>
      </c>
      <c r="F28" s="4"/>
    </row>
    <row r="29" spans="1:6" ht="12.75" customHeight="1">
      <c r="A29" s="4" t="s">
        <v>14</v>
      </c>
      <c r="B29" s="31">
        <f>B10</f>
        <v>100</v>
      </c>
      <c r="C29" s="31">
        <f>B29/(1+(D29/100))</f>
        <v>84.03361344537815</v>
      </c>
      <c r="D29" s="6">
        <f>D27</f>
        <v>19</v>
      </c>
      <c r="E29" s="31">
        <f>C29*(D29/100)</f>
        <v>15.966386554621849</v>
      </c>
      <c r="F29" s="4"/>
    </row>
    <row r="30" spans="1:6" ht="12.75" customHeight="1">
      <c r="A30" s="4" t="s">
        <v>15</v>
      </c>
      <c r="B30" s="31">
        <f>B11</f>
        <v>100</v>
      </c>
      <c r="C30" s="31">
        <f>B30/(1+(D30/100))</f>
        <v>93.45794392523364</v>
      </c>
      <c r="D30" s="4">
        <f>D28</f>
        <v>7</v>
      </c>
      <c r="E30" s="31">
        <f>C30*(D30/100)</f>
        <v>6.542056074766355</v>
      </c>
      <c r="F30" s="4"/>
    </row>
    <row r="31" spans="1:6" ht="12.75" customHeight="1">
      <c r="A31" s="23" t="s">
        <v>29</v>
      </c>
      <c r="B31" s="31"/>
      <c r="C31" s="31"/>
      <c r="D31" s="4"/>
      <c r="E31" s="52">
        <f>SUM(E27:E30)</f>
        <v>172897.38995921708</v>
      </c>
      <c r="F31" s="4"/>
    </row>
    <row r="32" spans="1:6" ht="12.75" customHeight="1">
      <c r="A32" s="23" t="s">
        <v>30</v>
      </c>
      <c r="B32" s="31"/>
      <c r="C32" s="52">
        <f>(C30+C29)-(C10+C11)</f>
        <v>-12.081902345028027</v>
      </c>
      <c r="D32" s="4"/>
      <c r="E32" s="36"/>
      <c r="F32" s="4"/>
    </row>
    <row r="33" spans="1:6" ht="12.75" customHeight="1">
      <c r="A33" s="32" t="s">
        <v>31</v>
      </c>
      <c r="B33" s="31"/>
      <c r="C33" s="31"/>
      <c r="D33" s="4"/>
      <c r="E33" s="53">
        <v>0</v>
      </c>
      <c r="F33" s="4"/>
    </row>
    <row r="34" spans="1:6" ht="12.75" customHeight="1">
      <c r="A34" s="35"/>
      <c r="B34" s="31"/>
      <c r="C34" s="31"/>
      <c r="D34" s="4"/>
      <c r="E34" s="54"/>
      <c r="F34" s="4"/>
    </row>
    <row r="35" spans="1:6" ht="12.75" customHeight="1">
      <c r="A35" s="23" t="s">
        <v>17</v>
      </c>
      <c r="B35" s="38" t="s">
        <v>8</v>
      </c>
      <c r="C35" s="25" t="s">
        <v>9</v>
      </c>
      <c r="D35" s="25" t="s">
        <v>10</v>
      </c>
      <c r="E35" s="38" t="s">
        <v>11</v>
      </c>
      <c r="F35" s="4"/>
    </row>
    <row r="36" spans="1:6" ht="12.75" customHeight="1">
      <c r="A36" s="4" t="s">
        <v>18</v>
      </c>
      <c r="B36" s="31">
        <f>C36*(1+(D36/100))</f>
        <v>484000</v>
      </c>
      <c r="C36" s="31">
        <f>C15</f>
        <v>406722.6890756303</v>
      </c>
      <c r="D36" s="4">
        <f>D15</f>
        <v>19</v>
      </c>
      <c r="E36" s="31">
        <f>C36*(D36/100)</f>
        <v>77277.31092436975</v>
      </c>
      <c r="F36" s="4"/>
    </row>
    <row r="37" spans="1:6" ht="12.75" customHeight="1">
      <c r="A37" s="4" t="s">
        <v>19</v>
      </c>
      <c r="B37" s="31">
        <f>C37*(1+(D37/100))</f>
        <v>100</v>
      </c>
      <c r="C37" s="31">
        <f>C16</f>
        <v>90.3342366757001</v>
      </c>
      <c r="D37" s="4">
        <f>D16</f>
        <v>10.7</v>
      </c>
      <c r="E37" s="31">
        <f>C37*(D37/100)</f>
        <v>9.66576332429991</v>
      </c>
      <c r="F37" s="4"/>
    </row>
    <row r="38" spans="1:6" ht="12.75" customHeight="1">
      <c r="A38" s="4" t="s">
        <v>20</v>
      </c>
      <c r="B38" s="31">
        <f>C38*(1+(D38/100))</f>
        <v>100</v>
      </c>
      <c r="C38" s="31">
        <f>C17</f>
        <v>93.45794392523364</v>
      </c>
      <c r="D38" s="4">
        <f>D17</f>
        <v>7</v>
      </c>
      <c r="E38" s="31">
        <f>C38*(D38/100)</f>
        <v>6.542056074766355</v>
      </c>
      <c r="F38" s="4"/>
    </row>
    <row r="39" spans="1:6" ht="12.75" customHeight="1">
      <c r="A39" s="4" t="s">
        <v>21</v>
      </c>
      <c r="B39" s="31">
        <f>C39*(1+(D39/100))</f>
        <v>89499.99999999999</v>
      </c>
      <c r="C39" s="31">
        <f>C18</f>
        <v>75210.08403361344</v>
      </c>
      <c r="D39" s="4">
        <f>D18</f>
        <v>19</v>
      </c>
      <c r="E39" s="31">
        <f>C39*(D39/100)</f>
        <v>14289.915966386554</v>
      </c>
      <c r="F39" s="4"/>
    </row>
    <row r="40" spans="1:6" ht="12.75" customHeight="1">
      <c r="A40" s="4" t="s">
        <v>22</v>
      </c>
      <c r="B40" s="31">
        <f>C40*(1+(D40/100))</f>
        <v>0</v>
      </c>
      <c r="C40" s="31">
        <f>C19</f>
        <v>0</v>
      </c>
      <c r="D40" s="4">
        <f>D19</f>
        <v>19</v>
      </c>
      <c r="E40" s="31">
        <f>C40*(D40/100)</f>
        <v>0</v>
      </c>
      <c r="F40" s="4"/>
    </row>
    <row r="41" spans="1:6" ht="12.75" customHeight="1">
      <c r="A41" s="4" t="s">
        <v>23</v>
      </c>
      <c r="B41" s="31"/>
      <c r="C41" s="31"/>
      <c r="D41" s="4" t="s">
        <v>24</v>
      </c>
      <c r="E41" s="31">
        <f>E20</f>
        <v>1000</v>
      </c>
      <c r="F41" s="4"/>
    </row>
    <row r="42" spans="1:6" ht="12.75" customHeight="1">
      <c r="A42" s="4" t="s">
        <v>25</v>
      </c>
      <c r="B42" s="31">
        <f>C42*(1+(D42/100))</f>
        <v>1000</v>
      </c>
      <c r="C42" s="55">
        <f>C21</f>
        <v>840.3361344537816</v>
      </c>
      <c r="D42" s="4">
        <f>D21</f>
        <v>19</v>
      </c>
      <c r="E42" s="31">
        <f>C42*(D42/100)</f>
        <v>159.66386554621852</v>
      </c>
      <c r="F42" s="4"/>
    </row>
    <row r="43" spans="1:6" ht="12.75" customHeight="1">
      <c r="A43" s="4" t="s">
        <v>32</v>
      </c>
      <c r="B43" s="51"/>
      <c r="C43" s="27">
        <v>100</v>
      </c>
      <c r="D43" s="5"/>
      <c r="E43" s="31"/>
      <c r="F43" s="4"/>
    </row>
    <row r="44" spans="1:6" ht="13.5" customHeight="1">
      <c r="A44" s="32" t="s">
        <v>33</v>
      </c>
      <c r="B44" s="31"/>
      <c r="C44" s="56"/>
      <c r="D44" s="4"/>
      <c r="E44" s="53">
        <v>0</v>
      </c>
      <c r="F44" s="4"/>
    </row>
    <row r="45" spans="1:6" ht="13.5" customHeight="1">
      <c r="A45" s="35" t="s">
        <v>34</v>
      </c>
      <c r="B45" s="57"/>
      <c r="C45" s="58">
        <f>C32-C43</f>
        <v>-112.08190234502803</v>
      </c>
      <c r="D45" s="47"/>
      <c r="E45" s="54"/>
      <c r="F45" s="4"/>
    </row>
    <row r="46" spans="1:6" ht="13.5" customHeight="1">
      <c r="A46" s="4"/>
      <c r="B46" s="4"/>
      <c r="C46" s="59"/>
      <c r="D46" s="4"/>
      <c r="E46" s="31"/>
      <c r="F46" s="4"/>
    </row>
    <row r="47" spans="1:6" ht="13.5" customHeight="1">
      <c r="A47" s="60" t="s">
        <v>35</v>
      </c>
      <c r="B47" s="45"/>
      <c r="C47" s="61">
        <f>C45-E23</f>
        <v>42255.18728947031</v>
      </c>
      <c r="D47" s="47"/>
      <c r="E47" s="31"/>
      <c r="F47" s="4"/>
    </row>
    <row r="48" spans="1:6" ht="12.75" customHeight="1">
      <c r="A48" s="4"/>
      <c r="B48" s="4"/>
      <c r="C48" s="62"/>
      <c r="D48" s="4"/>
      <c r="E48" s="4"/>
      <c r="F48" s="4"/>
    </row>
    <row r="49" spans="1:6" ht="45.75" customHeight="1">
      <c r="A49" s="63" t="s">
        <v>36</v>
      </c>
      <c r="B49" s="64" t="s">
        <v>37</v>
      </c>
      <c r="C49" s="64"/>
      <c r="D49" s="64"/>
      <c r="E49" s="64"/>
      <c r="F49" s="65"/>
    </row>
  </sheetData>
  <mergeCells count="1">
    <mergeCell ref="B49:E49"/>
  </mergeCells>
  <printOptions/>
  <pageMargins left="0.75" right="0.75" top="1" bottom="1" header="0.4921259880065918" footer="0.4921259880065918"/>
  <pageSetup firstPageNumber="1" useFirstPageNumber="1" orientation="portrait" paperSize="9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Regelbesteuerung im Forst? - Kalkulationshilfe</dc:title>
  <dc:subject/>
  <dc:creator>Martin Redmann/Max Merrem</dc:creator>
  <cp:keywords/>
  <dc:description/>
  <cp:lastModifiedBy/>
  <cp:category/>
  <cp:version/>
  <cp:contentType/>
  <cp:contentStatus/>
</cp:coreProperties>
</file>